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przetargi 2020\01 szlak Polańczyk\SIWZ\"/>
    </mc:Choice>
  </mc:AlternateContent>
  <xr:revisionPtr revIDLastSave="0" documentId="13_ncr:1_{2ECC178F-3176-476F-AA5B-5195893FAD8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Kosztorys" sheetId="2" r:id="rId1"/>
  </sheets>
  <definedNames>
    <definedName name="_xlnm.Print_Area" localSheetId="0">Kosztorys!$A$1:$G$51</definedName>
    <definedName name="_xlnm.Print_Titles" localSheetId="0">Kosztorys!$1:$4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7" i="2" l="1"/>
  <c r="G48" i="2"/>
  <c r="G49" i="2"/>
  <c r="G46" i="2"/>
  <c r="G35" i="2"/>
  <c r="G36" i="2"/>
  <c r="G37" i="2"/>
  <c r="G38" i="2"/>
  <c r="G39" i="2"/>
  <c r="G40" i="2"/>
  <c r="G41" i="2"/>
  <c r="G42" i="2"/>
  <c r="G43" i="2"/>
  <c r="G34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16" i="2"/>
  <c r="G10" i="2"/>
  <c r="G11" i="2"/>
  <c r="G12" i="2"/>
  <c r="G13" i="2"/>
  <c r="G9" i="2"/>
  <c r="G6" i="2"/>
  <c r="G7" i="2" s="1"/>
  <c r="G50" i="2" l="1"/>
  <c r="G44" i="2"/>
  <c r="G32" i="2"/>
  <c r="G14" i="2"/>
  <c r="G51" i="2" l="1"/>
</calcChain>
</file>

<file path=xl/sharedStrings.xml><?xml version="1.0" encoding="utf-8"?>
<sst xmlns="http://schemas.openxmlformats.org/spreadsheetml/2006/main" count="128" uniqueCount="81">
  <si>
    <t>Przebudowa drogi wew. do punktu widokowego w Polańczyku</t>
  </si>
  <si>
    <t>Nr poz.</t>
  </si>
  <si>
    <t>Podstawa</t>
  </si>
  <si>
    <t>Opis robót</t>
  </si>
  <si>
    <t>Ilość</t>
  </si>
  <si>
    <t>1. ROBOTY PRZYGOTOWAWCZE</t>
  </si>
  <si>
    <t>KNR 2-01 0119/04</t>
  </si>
  <si>
    <t>Roboty pomiarowe przy liniowych robotach ziemnych - trasa dróg w terenie pagórkowatym lub podgórskim</t>
  </si>
  <si>
    <t>km</t>
  </si>
  <si>
    <t>2. ROBOTY PRZYGOTOWAWCZE</t>
  </si>
  <si>
    <t>KNR 2-31 0811/02</t>
  </si>
  <si>
    <t>Rozebranie nawierzchni z płyt drogowych betonowych o grubości 15cm z wypełnieniem spoin piaskiem</t>
  </si>
  <si>
    <t>m2</t>
  </si>
  <si>
    <t>KNR 2-01 0206/04</t>
  </si>
  <si>
    <t>Roboty ziemne wykonywane koparkami podsiębiernymi z transportem urobku samochodami samowyładowczymi na odległość do 2,0km - koparki o pojemności łyżki 0,60m3, grunt kategorii III-wykopy</t>
  </si>
  <si>
    <t>m3</t>
  </si>
  <si>
    <t>KNR 2-01 0237/03</t>
  </si>
  <si>
    <t>Zagęszczenie nasypów walcami samojezdnymi statycznymi, grunt sypki kategorii I-III - wg. tabeli robót ziemnych</t>
  </si>
  <si>
    <t>3. KONSTRUKCJA NAWIERZCHNI DROGI</t>
  </si>
  <si>
    <t>KNR 2-31 0101/01</t>
  </si>
  <si>
    <t>Koryta o głębokości 20 cm wykonywane mechanicznie na całej szerokości jezdni i chodników w gruncie kategorii I-IV</t>
  </si>
  <si>
    <t>KNR 2-31 0101/02</t>
  </si>
  <si>
    <t>KNR 2-31 0114/01</t>
  </si>
  <si>
    <t>Warstwa dolna podbudowy z kruszywa naturalnego o grubości po zagęszczeniu 20cm</t>
  </si>
  <si>
    <t>KNR 2-31 0114/02</t>
  </si>
  <si>
    <t>Warstwa dolna podbudowy z kruszywa naturalnego o grubości po zagęszczeniu 20cm- podbudowa pod ściek drogowy</t>
  </si>
  <si>
    <t>KNR 2-31 0606/03</t>
  </si>
  <si>
    <t>m</t>
  </si>
  <si>
    <t>szt</t>
  </si>
  <si>
    <t>Roboty pomiarowe przy liniowych robotach ziemnych - trasa dróg w terenie pagórkowatym lub podgórskim- inwenteryzacja powykonawcza</t>
  </si>
  <si>
    <t>Kalkulacja własna</t>
  </si>
  <si>
    <t>KNR 2-31 0702/02</t>
  </si>
  <si>
    <t>Słupki do znaków drogowych z rur stalowych o średnicy 70mm</t>
  </si>
  <si>
    <t>kpl</t>
  </si>
  <si>
    <t>KNR 2-31 1507-06</t>
  </si>
  <si>
    <t>Transport betonowych płyt drogowych o masie 1000-2000 kg na odległość do 5 km z załadunkiem i wyładunkiem mechanicznym samochodem HDS 5-10 t</t>
  </si>
  <si>
    <t>t</t>
  </si>
  <si>
    <t>Roboty ziemne wykonywane koparkami podsiębiernymi z transportem urobku samochodami samowyładowczymi na odległość do 2,0km - koparki o pojemności łyżki 0,60m3, grunt kategorii III- nasyp</t>
  </si>
  <si>
    <t>Koryta wykonywane mechanicznie na całej szerokości jezdni i chodników w gruncie kategorii I-IV - za każde dalsze 5cm ( dla 40 cm) 
krotność =8</t>
  </si>
  <si>
    <t>Warstwa dolna podbudowy z kruszywa naturalnego o grubości po zagęszczeniu (dla 10cm) Krotność = 10</t>
  </si>
  <si>
    <t>KNR 2-31 0114-05</t>
  </si>
  <si>
    <t>Podbudowa z kruszywa łamanego - warstwa dolna z tłucznia o grubości po zagęszczeniu 15 cm</t>
  </si>
  <si>
    <t>KNR 2-31 0114-07</t>
  </si>
  <si>
    <t>Podbudowa z kruszywa łamanego - warstwa górna z klińca o grubości po zagęszczeniu 8 cm</t>
  </si>
  <si>
    <t>KNR 2-31 0101-01</t>
  </si>
  <si>
    <t>Mechaniczne wykonanie koryta na całej szerokości jezdni i chodników w gruncie kat. I-IV głębokości 20 cm</t>
  </si>
  <si>
    <t>KNR 2-31 0101-02</t>
  </si>
  <si>
    <t>Mechaniczne wykonanie koryta na całej szerokości jezdni i chodników w gruncie kat. I-IV - za każde dalsze 5 cm głębokości ( dla 40 cm ) Krotność = 8</t>
  </si>
  <si>
    <t>KNR 2-31 0114-01</t>
  </si>
  <si>
    <t>Podbudowa z kruszywa naturalnego - warstwa dolna o grubości po zagęszczeniu 20 cm</t>
  </si>
  <si>
    <t>KNR 2-31 0114-02</t>
  </si>
  <si>
    <t>Podbudowa z kruszywa naturalnego - warstwa dolna - za każdy dalszy 1 cm grubości po zagęszczeniu ( dla 10 cm ) Krotność = 10</t>
  </si>
  <si>
    <t>KNR AT-03 0301-01</t>
  </si>
  <si>
    <t>Nawierzchnie z mieszanek mineralno-bitumicznych - warstwa wiążąca   AC 16W o gr. 5 cm; wydajność rozkładarki 200 t/dzień</t>
  </si>
  <si>
    <t>KNR AT-03 0302-01</t>
  </si>
  <si>
    <t>Nawierzchnie z mieszanek mineralno-bitumicznych - warstwa ścieralna  AC  11S o gr. 4 cm; wydajność rozkładarki 200 t/dzień</t>
  </si>
  <si>
    <t>Mechaniczne wykonanie koryta na całej szerokości jezdni i chodników w gruncie kat. I-IV głębokości 20 cm - pobocze i ścieki</t>
  </si>
  <si>
    <t>Mechaniczne wykonanie koryta na całej szerokości jezdni i chodników w gruncie kat. I-IV - za każde dalsze 5 cm głębokości ( dla 20 cm ) - ścieki Krotność = 4</t>
  </si>
  <si>
    <t>KNNR 6 0113-06</t>
  </si>
  <si>
    <t>Warstwa górna podbudowy z kruszyw łamanych o grubości po zagęszczeniu 15 cm - pobocze</t>
  </si>
  <si>
    <t>Warstwa górna podbudowy z kruszyw łamanych o grubości po zagęszczeniu 15 cm - ściek drogowy</t>
  </si>
  <si>
    <t>Ścieki z elementów betonowych o grubości 15cm na podsypce cementowo-piaskowej gr. 5 cm</t>
  </si>
  <si>
    <t>KNR 2-31 0606-03</t>
  </si>
  <si>
    <t>Ścieki z prefabrykatów betonowych o grubości 15 cm na podsypce cementowo-piaskowej gr. 5 cm z przykryciem kratą ocynkowaną stalową ażurową kl. C250 na zjazdach</t>
  </si>
  <si>
    <t>KNR 2-18 0625-02</t>
  </si>
  <si>
    <t>Studzienki ściekowe z gotowych elementów betonowe o śr. 500 mm z osadnikiem bez syfonu z kratą kl. D400</t>
  </si>
  <si>
    <t>KNR 2-28 0506-06</t>
  </si>
  <si>
    <t>Przykanaliki z rur z tworzyw sztucznych dwuściennych o śr. nom. 200 mm x 5,9  SN8</t>
  </si>
  <si>
    <t>KNR 2-31 1406-02</t>
  </si>
  <si>
    <t>Regulacja pionowa studzienek betonowych dla kratek ściekowych ulicznych</t>
  </si>
  <si>
    <t>szt.</t>
  </si>
  <si>
    <t>KNR 2-31 0703-01</t>
  </si>
  <si>
    <t>Przymocowanie tablic znaków drogowych zakazu, nakazu, ostrzegawczych, informacyjnych o powierzchni do 0.3 m2</t>
  </si>
  <si>
    <t>Dostawa i montaż ławki z oparciem - elementy stalowe z rur ocynkowanych i malowanych proszkowo, elementy drewniane z drewna iglastego, impregnowane. Montaż przez kotwienie do elementów betonowych</t>
  </si>
  <si>
    <t>4. ELEMNTY DROGI</t>
  </si>
  <si>
    <t>5. ROBOTY WYKOŃCZENIOWE</t>
  </si>
  <si>
    <t>Jednostka
miary</t>
  </si>
  <si>
    <t>Cena jednostkowa
netto</t>
  </si>
  <si>
    <t>Wartość netto</t>
  </si>
  <si>
    <t>KOSZTORYS OFERTOWY NR II</t>
  </si>
  <si>
    <t>RAZEM 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</si>
</sst>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7" x14ac:knownFonts="1">
    <font>
      <sz val="10"/>
      <color indexed="64"/>
      <name val="Arial"/>
      <charset val="1"/>
    </font>
    <font>
      <sz val="8"/>
      <color indexed="64"/>
      <name val="Arial"/>
      <charset val="1"/>
    </font>
    <font>
      <sz val="10"/>
      <color indexed="64"/>
      <name val="Arial"/>
      <family val="2"/>
      <charset val="238"/>
    </font>
    <font>
      <sz val="11"/>
      <color indexed="64"/>
      <name val="Calibri"/>
      <family val="2"/>
      <charset val="238"/>
      <scheme val="minor"/>
    </font>
    <font>
      <b/>
      <sz val="11"/>
      <color indexed="64"/>
      <name val="Calibri"/>
      <family val="2"/>
      <charset val="238"/>
      <scheme val="minor"/>
    </font>
    <font>
      <i/>
      <sz val="10"/>
      <color indexed="64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DDEBF7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4">
    <xf numFmtId="0" fontId="0" fillId="0" borderId="0" xfId="0"/>
    <xf numFmtId="0" fontId="0" fillId="0" borderId="0" xfId="0" applyProtection="1">
      <protection locked="0"/>
    </xf>
    <xf numFmtId="0" fontId="0" fillId="0" borderId="0" xfId="0" applyNumberFormat="1" applyAlignment="1" applyProtection="1">
      <alignment vertical="center"/>
      <protection locked="0"/>
    </xf>
    <xf numFmtId="39" fontId="3" fillId="3" borderId="1" xfId="0" applyNumberFormat="1" applyFont="1" applyFill="1" applyBorder="1" applyAlignment="1" applyProtection="1">
      <alignment horizontal="right" vertical="center" wrapText="1"/>
      <protection locked="0"/>
    </xf>
    <xf numFmtId="39" fontId="3" fillId="0" borderId="1" xfId="0" applyNumberFormat="1" applyFont="1" applyBorder="1" applyAlignment="1" applyProtection="1">
      <alignment horizontal="right" vertical="center" wrapText="1"/>
      <protection locked="0"/>
    </xf>
    <xf numFmtId="39" fontId="3" fillId="3" borderId="9" xfId="0" applyNumberFormat="1" applyFont="1" applyFill="1" applyBorder="1" applyAlignment="1" applyProtection="1">
      <alignment horizontal="right" vertical="center" wrapText="1"/>
      <protection locked="0"/>
    </xf>
    <xf numFmtId="4" fontId="0" fillId="0" borderId="0" xfId="0" applyNumberFormat="1" applyProtection="1">
      <protection locked="0"/>
    </xf>
    <xf numFmtId="2" fontId="1" fillId="0" borderId="0" xfId="0" applyNumberFormat="1" applyFont="1" applyAlignment="1" applyProtection="1">
      <alignment vertical="top" wrapText="1"/>
      <protection locked="0"/>
    </xf>
    <xf numFmtId="0" fontId="1" fillId="0" borderId="0" xfId="0" applyNumberFormat="1" applyFont="1" applyAlignment="1" applyProtection="1">
      <alignment vertical="top" wrapText="1"/>
      <protection locked="0"/>
    </xf>
    <xf numFmtId="2" fontId="3" fillId="4" borderId="6" xfId="0" applyNumberFormat="1" applyFont="1" applyFill="1" applyBorder="1" applyAlignment="1" applyProtection="1">
      <alignment horizontal="center" vertical="center" wrapText="1"/>
    </xf>
    <xf numFmtId="0" fontId="3" fillId="4" borderId="6" xfId="0" applyNumberFormat="1" applyFont="1" applyFill="1" applyBorder="1" applyAlignment="1" applyProtection="1">
      <alignment horizontal="center" vertical="center" wrapText="1"/>
    </xf>
    <xf numFmtId="1" fontId="5" fillId="2" borderId="7" xfId="0" applyNumberFormat="1" applyFont="1" applyFill="1" applyBorder="1" applyAlignment="1" applyProtection="1">
      <alignment horizontal="center" vertical="center" wrapText="1"/>
    </xf>
    <xf numFmtId="0" fontId="5" fillId="2" borderId="7" xfId="0" applyNumberFormat="1" applyFont="1" applyFill="1" applyBorder="1" applyAlignment="1" applyProtection="1">
      <alignment horizontal="center" vertical="center" wrapText="1"/>
    </xf>
    <xf numFmtId="1" fontId="4" fillId="5" borderId="1" xfId="0" applyNumberFormat="1" applyFont="1" applyFill="1" applyBorder="1" applyAlignment="1" applyProtection="1">
      <alignment vertical="center" wrapText="1"/>
    </xf>
    <xf numFmtId="0" fontId="4" fillId="5" borderId="1" xfId="0" applyNumberFormat="1" applyFont="1" applyFill="1" applyBorder="1" applyAlignment="1" applyProtection="1">
      <alignment vertical="center" wrapText="1"/>
    </xf>
    <xf numFmtId="0" fontId="4" fillId="5" borderId="1" xfId="0" applyNumberFormat="1" applyFont="1" applyFill="1" applyBorder="1" applyAlignment="1" applyProtection="1">
      <alignment horizontal="left" vertical="center" wrapText="1"/>
    </xf>
    <xf numFmtId="0" fontId="4" fillId="5" borderId="2" xfId="0" applyNumberFormat="1" applyFont="1" applyFill="1" applyBorder="1" applyAlignment="1" applyProtection="1">
      <alignment vertical="center" wrapText="1"/>
    </xf>
    <xf numFmtId="1" fontId="3" fillId="0" borderId="1" xfId="0" applyNumberFormat="1" applyFont="1" applyBorder="1" applyAlignment="1" applyProtection="1">
      <alignment horizontal="center" vertical="top" wrapText="1"/>
    </xf>
    <xf numFmtId="0" fontId="3" fillId="0" borderId="1" xfId="0" applyNumberFormat="1" applyFont="1" applyBorder="1" applyAlignment="1" applyProtection="1">
      <alignment horizontal="center" vertical="top" wrapText="1"/>
    </xf>
    <xf numFmtId="0" fontId="3" fillId="0" borderId="1" xfId="0" applyNumberFormat="1" applyFont="1" applyBorder="1" applyAlignment="1" applyProtection="1">
      <alignment horizontal="left" vertical="top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164" fontId="3" fillId="3" borderId="1" xfId="0" applyNumberFormat="1" applyFont="1" applyFill="1" applyBorder="1" applyAlignment="1" applyProtection="1">
      <alignment horizontal="right" vertical="center" wrapText="1"/>
    </xf>
    <xf numFmtId="1" fontId="3" fillId="2" borderId="1" xfId="0" applyNumberFormat="1" applyFont="1" applyFill="1" applyBorder="1" applyAlignment="1" applyProtection="1">
      <alignment vertical="top" wrapText="1"/>
    </xf>
    <xf numFmtId="0" fontId="3" fillId="2" borderId="1" xfId="0" applyNumberFormat="1" applyFont="1" applyFill="1" applyBorder="1" applyAlignment="1" applyProtection="1">
      <alignment vertical="top" wrapText="1"/>
    </xf>
    <xf numFmtId="0" fontId="3" fillId="2" borderId="1" xfId="0" applyNumberFormat="1" applyFont="1" applyFill="1" applyBorder="1" applyAlignment="1" applyProtection="1">
      <alignment horizontal="right" vertical="top" wrapText="1"/>
    </xf>
    <xf numFmtId="1" fontId="3" fillId="3" borderId="1" xfId="0" applyNumberFormat="1" applyFont="1" applyFill="1" applyBorder="1" applyAlignment="1" applyProtection="1">
      <alignment horizontal="center" vertical="top" wrapText="1"/>
    </xf>
    <xf numFmtId="164" fontId="3" fillId="0" borderId="1" xfId="0" applyNumberFormat="1" applyFont="1" applyBorder="1" applyAlignment="1" applyProtection="1">
      <alignment horizontal="right" vertical="center" wrapText="1"/>
    </xf>
    <xf numFmtId="0" fontId="3" fillId="3" borderId="1" xfId="0" applyNumberFormat="1" applyFont="1" applyFill="1" applyBorder="1" applyAlignment="1" applyProtection="1">
      <alignment horizontal="center" vertical="top" wrapText="1"/>
    </xf>
    <xf numFmtId="0" fontId="3" fillId="3" borderId="1" xfId="0" applyNumberFormat="1" applyFont="1" applyFill="1" applyBorder="1" applyAlignment="1" applyProtection="1">
      <alignment horizontal="left" vertical="top" wrapText="1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top" wrapText="1"/>
    </xf>
    <xf numFmtId="0" fontId="3" fillId="3" borderId="3" xfId="0" applyNumberFormat="1" applyFont="1" applyFill="1" applyBorder="1" applyAlignment="1" applyProtection="1">
      <alignment vertical="top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top" wrapText="1"/>
    </xf>
    <xf numFmtId="0" fontId="3" fillId="3" borderId="5" xfId="0" applyNumberFormat="1" applyFont="1" applyFill="1" applyBorder="1" applyAlignment="1" applyProtection="1">
      <alignment horizontal="left" vertical="top" wrapText="1"/>
    </xf>
    <xf numFmtId="0" fontId="3" fillId="3" borderId="3" xfId="0" applyNumberFormat="1" applyFont="1" applyFill="1" applyBorder="1" applyAlignment="1" applyProtection="1">
      <alignment horizontal="left" vertical="top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3" fillId="3" borderId="3" xfId="0" applyNumberFormat="1" applyFont="1" applyFill="1" applyBorder="1" applyAlignment="1" applyProtection="1">
      <alignment horizontal="right" vertical="center" wrapText="1"/>
    </xf>
    <xf numFmtId="2" fontId="3" fillId="2" borderId="12" xfId="0" applyNumberFormat="1" applyFont="1" applyFill="1" applyBorder="1" applyAlignment="1" applyProtection="1">
      <alignment vertical="top" wrapText="1"/>
    </xf>
    <xf numFmtId="0" fontId="3" fillId="2" borderId="12" xfId="0" applyNumberFormat="1" applyFont="1" applyFill="1" applyBorder="1" applyAlignment="1" applyProtection="1">
      <alignment vertical="top" wrapText="1"/>
    </xf>
    <xf numFmtId="0" fontId="3" fillId="2" borderId="13" xfId="0" applyNumberFormat="1" applyFont="1" applyFill="1" applyBorder="1" applyAlignment="1" applyProtection="1">
      <alignment horizontal="right" vertical="top" wrapText="1"/>
    </xf>
    <xf numFmtId="0" fontId="3" fillId="2" borderId="13" xfId="0" applyNumberFormat="1" applyFont="1" applyFill="1" applyBorder="1" applyAlignment="1" applyProtection="1">
      <alignment vertical="top" wrapText="1"/>
    </xf>
    <xf numFmtId="2" fontId="3" fillId="6" borderId="11" xfId="0" applyNumberFormat="1" applyFont="1" applyFill="1" applyBorder="1" applyAlignment="1" applyProtection="1">
      <alignment vertical="top" wrapText="1"/>
    </xf>
    <xf numFmtId="0" fontId="3" fillId="6" borderId="11" xfId="0" applyNumberFormat="1" applyFont="1" applyFill="1" applyBorder="1" applyAlignment="1" applyProtection="1">
      <alignment vertical="top" wrapText="1"/>
    </xf>
    <xf numFmtId="0" fontId="3" fillId="6" borderId="11" xfId="0" applyNumberFormat="1" applyFont="1" applyFill="1" applyBorder="1" applyAlignment="1" applyProtection="1">
      <alignment horizontal="right" vertical="top" wrapText="1"/>
    </xf>
    <xf numFmtId="39" fontId="4" fillId="2" borderId="10" xfId="0" applyNumberFormat="1" applyFont="1" applyFill="1" applyBorder="1" applyAlignment="1" applyProtection="1">
      <alignment horizontal="right" vertical="top" wrapText="1"/>
    </xf>
    <xf numFmtId="0" fontId="4" fillId="6" borderId="11" xfId="0" applyNumberFormat="1" applyFont="1" applyFill="1" applyBorder="1" applyAlignment="1" applyProtection="1">
      <alignment vertical="top" wrapText="1"/>
    </xf>
    <xf numFmtId="39" fontId="4" fillId="6" borderId="6" xfId="0" applyNumberFormat="1" applyFont="1" applyFill="1" applyBorder="1" applyAlignment="1" applyProtection="1">
      <alignment horizontal="right" vertical="top" wrapText="1"/>
    </xf>
    <xf numFmtId="39" fontId="3" fillId="3" borderId="2" xfId="0" applyNumberFormat="1" applyFont="1" applyFill="1" applyBorder="1" applyAlignment="1" applyProtection="1">
      <alignment horizontal="right" vertical="center" wrapText="1"/>
    </xf>
    <xf numFmtId="39" fontId="4" fillId="2" borderId="2" xfId="0" applyNumberFormat="1" applyFont="1" applyFill="1" applyBorder="1" applyAlignment="1" applyProtection="1">
      <alignment horizontal="right" vertical="top" wrapText="1"/>
    </xf>
    <xf numFmtId="39" fontId="3" fillId="0" borderId="2" xfId="0" applyNumberFormat="1" applyFont="1" applyBorder="1" applyAlignment="1" applyProtection="1">
      <alignment horizontal="right" vertical="center" wrapText="1"/>
    </xf>
    <xf numFmtId="39" fontId="3" fillId="3" borderId="3" xfId="0" applyNumberFormat="1" applyFont="1" applyFill="1" applyBorder="1" applyAlignment="1" applyProtection="1">
      <alignment horizontal="right" vertical="center" wrapText="1"/>
    </xf>
    <xf numFmtId="0" fontId="6" fillId="0" borderId="0" xfId="0" applyFont="1" applyBorder="1" applyAlignment="1" applyProtection="1">
      <alignment horizontal="center" vertical="center"/>
    </xf>
    <xf numFmtId="0" fontId="4" fillId="0" borderId="8" xfId="0" applyNumberFormat="1" applyFont="1" applyBorder="1" applyAlignment="1" applyProtection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L51"/>
  <sheetViews>
    <sheetView tabSelected="1" zoomScaleNormal="100" workbookViewId="0">
      <selection activeCell="K40" sqref="K40"/>
    </sheetView>
  </sheetViews>
  <sheetFormatPr defaultRowHeight="12.75" x14ac:dyDescent="0.2"/>
  <cols>
    <col min="1" max="1" width="5.5703125" style="7" customWidth="1"/>
    <col min="2" max="2" width="15.7109375" style="8" customWidth="1"/>
    <col min="3" max="3" width="55.5703125" style="8" customWidth="1"/>
    <col min="4" max="5" width="12.7109375" style="8" customWidth="1"/>
    <col min="6" max="6" width="21.42578125" style="8" customWidth="1"/>
    <col min="7" max="7" width="17.85546875" style="8" customWidth="1"/>
    <col min="8" max="9" width="9.140625" style="1"/>
    <col min="10" max="10" width="13.42578125" style="1" customWidth="1"/>
    <col min="11" max="16384" width="9.140625" style="1"/>
  </cols>
  <sheetData>
    <row r="1" spans="1:7" ht="18.75" customHeight="1" x14ac:dyDescent="0.2">
      <c r="A1" s="52" t="s">
        <v>79</v>
      </c>
      <c r="B1" s="52"/>
      <c r="C1" s="52"/>
      <c r="D1" s="52"/>
      <c r="E1" s="52"/>
      <c r="F1" s="52"/>
      <c r="G1" s="52"/>
    </row>
    <row r="2" spans="1:7" ht="22.5" customHeight="1" x14ac:dyDescent="0.2">
      <c r="A2" s="53" t="s">
        <v>0</v>
      </c>
      <c r="B2" s="53"/>
      <c r="C2" s="53"/>
      <c r="D2" s="53"/>
      <c r="E2" s="53"/>
      <c r="F2" s="53"/>
      <c r="G2" s="53"/>
    </row>
    <row r="3" spans="1:7" s="2" customFormat="1" ht="30" x14ac:dyDescent="0.2">
      <c r="A3" s="9" t="s">
        <v>1</v>
      </c>
      <c r="B3" s="10" t="s">
        <v>2</v>
      </c>
      <c r="C3" s="10" t="s">
        <v>3</v>
      </c>
      <c r="D3" s="10" t="s">
        <v>76</v>
      </c>
      <c r="E3" s="10" t="s">
        <v>4</v>
      </c>
      <c r="F3" s="10" t="s">
        <v>77</v>
      </c>
      <c r="G3" s="10" t="s">
        <v>78</v>
      </c>
    </row>
    <row r="4" spans="1:7" s="2" customFormat="1" x14ac:dyDescent="0.2">
      <c r="A4" s="11">
        <v>1</v>
      </c>
      <c r="B4" s="12">
        <v>2</v>
      </c>
      <c r="C4" s="12">
        <v>3</v>
      </c>
      <c r="D4" s="12">
        <v>4</v>
      </c>
      <c r="E4" s="12">
        <v>5</v>
      </c>
      <c r="F4" s="12">
        <v>6</v>
      </c>
      <c r="G4" s="12">
        <v>7</v>
      </c>
    </row>
    <row r="5" spans="1:7" s="2" customFormat="1" ht="15" x14ac:dyDescent="0.2">
      <c r="A5" s="13"/>
      <c r="B5" s="14"/>
      <c r="C5" s="15" t="s">
        <v>5</v>
      </c>
      <c r="D5" s="14"/>
      <c r="E5" s="14"/>
      <c r="F5" s="14"/>
      <c r="G5" s="16"/>
    </row>
    <row r="6" spans="1:7" ht="30" x14ac:dyDescent="0.2">
      <c r="A6" s="17">
        <v>1</v>
      </c>
      <c r="B6" s="18" t="s">
        <v>6</v>
      </c>
      <c r="C6" s="19" t="s">
        <v>7</v>
      </c>
      <c r="D6" s="20" t="s">
        <v>8</v>
      </c>
      <c r="E6" s="21">
        <v>0.155</v>
      </c>
      <c r="F6" s="3">
        <v>0</v>
      </c>
      <c r="G6" s="48">
        <f>ROUND(E6*F6,2)</f>
        <v>0</v>
      </c>
    </row>
    <row r="7" spans="1:7" ht="15" x14ac:dyDescent="0.2">
      <c r="A7" s="22"/>
      <c r="B7" s="23"/>
      <c r="C7" s="24" t="s">
        <v>5</v>
      </c>
      <c r="D7" s="23"/>
      <c r="E7" s="23"/>
      <c r="F7" s="23"/>
      <c r="G7" s="49">
        <f>SUM(G6)</f>
        <v>0</v>
      </c>
    </row>
    <row r="8" spans="1:7" s="2" customFormat="1" ht="15" x14ac:dyDescent="0.2">
      <c r="A8" s="13"/>
      <c r="B8" s="14"/>
      <c r="C8" s="15" t="s">
        <v>9</v>
      </c>
      <c r="D8" s="14"/>
      <c r="E8" s="14"/>
      <c r="F8" s="14"/>
      <c r="G8" s="16"/>
    </row>
    <row r="9" spans="1:7" ht="30" x14ac:dyDescent="0.2">
      <c r="A9" s="25">
        <v>2</v>
      </c>
      <c r="B9" s="18" t="s">
        <v>10</v>
      </c>
      <c r="C9" s="19" t="s">
        <v>11</v>
      </c>
      <c r="D9" s="20" t="s">
        <v>12</v>
      </c>
      <c r="E9" s="26">
        <v>690</v>
      </c>
      <c r="F9" s="4">
        <v>0</v>
      </c>
      <c r="G9" s="50">
        <f>ROUND(E9*F9,2)</f>
        <v>0</v>
      </c>
    </row>
    <row r="10" spans="1:7" ht="45" x14ac:dyDescent="0.2">
      <c r="A10" s="25">
        <v>3</v>
      </c>
      <c r="B10" s="27" t="s">
        <v>34</v>
      </c>
      <c r="C10" s="28" t="s">
        <v>35</v>
      </c>
      <c r="D10" s="29" t="s">
        <v>36</v>
      </c>
      <c r="E10" s="21">
        <v>257.60000000000002</v>
      </c>
      <c r="F10" s="4">
        <v>0</v>
      </c>
      <c r="G10" s="50">
        <f>ROUND(E10*F10,2)</f>
        <v>0</v>
      </c>
    </row>
    <row r="11" spans="1:7" ht="60" x14ac:dyDescent="0.2">
      <c r="A11" s="25">
        <v>4</v>
      </c>
      <c r="B11" s="27" t="s">
        <v>13</v>
      </c>
      <c r="C11" s="28" t="s">
        <v>14</v>
      </c>
      <c r="D11" s="29" t="s">
        <v>15</v>
      </c>
      <c r="E11" s="21">
        <v>25.6</v>
      </c>
      <c r="F11" s="4">
        <v>0</v>
      </c>
      <c r="G11" s="50">
        <f>ROUND(E11*F11,2)</f>
        <v>0</v>
      </c>
    </row>
    <row r="12" spans="1:7" ht="60" x14ac:dyDescent="0.2">
      <c r="A12" s="25">
        <v>5</v>
      </c>
      <c r="B12" s="27" t="s">
        <v>13</v>
      </c>
      <c r="C12" s="28" t="s">
        <v>37</v>
      </c>
      <c r="D12" s="29" t="s">
        <v>15</v>
      </c>
      <c r="E12" s="21">
        <v>25.6</v>
      </c>
      <c r="F12" s="4">
        <v>0</v>
      </c>
      <c r="G12" s="50">
        <f>ROUND(E12*F12,2)</f>
        <v>0</v>
      </c>
    </row>
    <row r="13" spans="1:7" ht="30" x14ac:dyDescent="0.2">
      <c r="A13" s="25">
        <v>6</v>
      </c>
      <c r="B13" s="18" t="s">
        <v>16</v>
      </c>
      <c r="C13" s="19" t="s">
        <v>17</v>
      </c>
      <c r="D13" s="20" t="s">
        <v>15</v>
      </c>
      <c r="E13" s="26">
        <v>10.24</v>
      </c>
      <c r="F13" s="4">
        <v>0</v>
      </c>
      <c r="G13" s="50">
        <f>ROUND(E13*F13,2)</f>
        <v>0</v>
      </c>
    </row>
    <row r="14" spans="1:7" ht="15" x14ac:dyDescent="0.2">
      <c r="A14" s="23"/>
      <c r="B14" s="23"/>
      <c r="C14" s="24" t="s">
        <v>9</v>
      </c>
      <c r="D14" s="23"/>
      <c r="E14" s="23"/>
      <c r="F14" s="23"/>
      <c r="G14" s="49">
        <f>SUM(G9:G13)</f>
        <v>0</v>
      </c>
    </row>
    <row r="15" spans="1:7" s="2" customFormat="1" ht="15" x14ac:dyDescent="0.2">
      <c r="A15" s="14"/>
      <c r="B15" s="14"/>
      <c r="C15" s="15" t="s">
        <v>18</v>
      </c>
      <c r="D15" s="14"/>
      <c r="E15" s="14"/>
      <c r="F15" s="14"/>
      <c r="G15" s="16"/>
    </row>
    <row r="16" spans="1:7" ht="30" x14ac:dyDescent="0.2">
      <c r="A16" s="25">
        <v>7</v>
      </c>
      <c r="B16" s="18" t="s">
        <v>19</v>
      </c>
      <c r="C16" s="19" t="s">
        <v>20</v>
      </c>
      <c r="D16" s="20" t="s">
        <v>12</v>
      </c>
      <c r="E16" s="26">
        <v>610</v>
      </c>
      <c r="F16" s="4">
        <v>0</v>
      </c>
      <c r="G16" s="50">
        <f>ROUND(E16*F16,2)</f>
        <v>0</v>
      </c>
    </row>
    <row r="17" spans="1:7" ht="60" x14ac:dyDescent="0.2">
      <c r="A17" s="25">
        <v>8</v>
      </c>
      <c r="B17" s="18" t="s">
        <v>21</v>
      </c>
      <c r="C17" s="19" t="s">
        <v>38</v>
      </c>
      <c r="D17" s="20" t="s">
        <v>12</v>
      </c>
      <c r="E17" s="26">
        <v>610</v>
      </c>
      <c r="F17" s="4">
        <v>0</v>
      </c>
      <c r="G17" s="50">
        <f t="shared" ref="G17:G31" si="0">ROUND(E17*F17,2)</f>
        <v>0</v>
      </c>
    </row>
    <row r="18" spans="1:7" ht="30" x14ac:dyDescent="0.2">
      <c r="A18" s="25">
        <v>9</v>
      </c>
      <c r="B18" s="18" t="s">
        <v>22</v>
      </c>
      <c r="C18" s="19" t="s">
        <v>23</v>
      </c>
      <c r="D18" s="20" t="s">
        <v>12</v>
      </c>
      <c r="E18" s="26">
        <v>610</v>
      </c>
      <c r="F18" s="4">
        <v>0</v>
      </c>
      <c r="G18" s="50">
        <f t="shared" si="0"/>
        <v>0</v>
      </c>
    </row>
    <row r="19" spans="1:7" ht="30" x14ac:dyDescent="0.2">
      <c r="A19" s="25">
        <v>10</v>
      </c>
      <c r="B19" s="18" t="s">
        <v>24</v>
      </c>
      <c r="C19" s="19" t="s">
        <v>39</v>
      </c>
      <c r="D19" s="20" t="s">
        <v>12</v>
      </c>
      <c r="E19" s="26">
        <v>610</v>
      </c>
      <c r="F19" s="4">
        <v>0</v>
      </c>
      <c r="G19" s="50">
        <f t="shared" si="0"/>
        <v>0</v>
      </c>
    </row>
    <row r="20" spans="1:7" ht="30" x14ac:dyDescent="0.2">
      <c r="A20" s="25">
        <v>11</v>
      </c>
      <c r="B20" s="18" t="s">
        <v>40</v>
      </c>
      <c r="C20" s="19" t="s">
        <v>41</v>
      </c>
      <c r="D20" s="20" t="s">
        <v>12</v>
      </c>
      <c r="E20" s="21">
        <v>690</v>
      </c>
      <c r="F20" s="4">
        <v>0</v>
      </c>
      <c r="G20" s="50">
        <f t="shared" si="0"/>
        <v>0</v>
      </c>
    </row>
    <row r="21" spans="1:7" ht="30" x14ac:dyDescent="0.2">
      <c r="A21" s="25">
        <v>12</v>
      </c>
      <c r="B21" s="18" t="s">
        <v>42</v>
      </c>
      <c r="C21" s="19" t="s">
        <v>43</v>
      </c>
      <c r="D21" s="20" t="s">
        <v>12</v>
      </c>
      <c r="E21" s="21">
        <v>690</v>
      </c>
      <c r="F21" s="4">
        <v>0</v>
      </c>
      <c r="G21" s="50">
        <f t="shared" si="0"/>
        <v>0</v>
      </c>
    </row>
    <row r="22" spans="1:7" ht="30" x14ac:dyDescent="0.2">
      <c r="A22" s="25">
        <v>13</v>
      </c>
      <c r="B22" s="18" t="s">
        <v>44</v>
      </c>
      <c r="C22" s="19" t="s">
        <v>45</v>
      </c>
      <c r="D22" s="20" t="s">
        <v>12</v>
      </c>
      <c r="E22" s="26">
        <v>18.5</v>
      </c>
      <c r="F22" s="4">
        <v>0</v>
      </c>
      <c r="G22" s="50">
        <f t="shared" si="0"/>
        <v>0</v>
      </c>
    </row>
    <row r="23" spans="1:7" ht="45" x14ac:dyDescent="0.2">
      <c r="A23" s="25">
        <v>14</v>
      </c>
      <c r="B23" s="18" t="s">
        <v>46</v>
      </c>
      <c r="C23" s="19" t="s">
        <v>47</v>
      </c>
      <c r="D23" s="20" t="s">
        <v>12</v>
      </c>
      <c r="E23" s="26">
        <v>18.5</v>
      </c>
      <c r="F23" s="4">
        <v>0</v>
      </c>
      <c r="G23" s="50">
        <f t="shared" si="0"/>
        <v>0</v>
      </c>
    </row>
    <row r="24" spans="1:7" ht="30" x14ac:dyDescent="0.2">
      <c r="A24" s="25">
        <v>15</v>
      </c>
      <c r="B24" s="18" t="s">
        <v>48</v>
      </c>
      <c r="C24" s="19" t="s">
        <v>49</v>
      </c>
      <c r="D24" s="20" t="s">
        <v>12</v>
      </c>
      <c r="E24" s="26">
        <v>18.5</v>
      </c>
      <c r="F24" s="4">
        <v>0</v>
      </c>
      <c r="G24" s="50">
        <f t="shared" si="0"/>
        <v>0</v>
      </c>
    </row>
    <row r="25" spans="1:7" ht="45" x14ac:dyDescent="0.2">
      <c r="A25" s="25">
        <v>16</v>
      </c>
      <c r="B25" s="18" t="s">
        <v>50</v>
      </c>
      <c r="C25" s="19" t="s">
        <v>51</v>
      </c>
      <c r="D25" s="20" t="s">
        <v>12</v>
      </c>
      <c r="E25" s="26">
        <v>18.5</v>
      </c>
      <c r="F25" s="4">
        <v>0</v>
      </c>
      <c r="G25" s="50">
        <f t="shared" si="0"/>
        <v>0</v>
      </c>
    </row>
    <row r="26" spans="1:7" ht="30" x14ac:dyDescent="0.2">
      <c r="A26" s="25">
        <v>17</v>
      </c>
      <c r="B26" s="18" t="s">
        <v>40</v>
      </c>
      <c r="C26" s="19" t="s">
        <v>41</v>
      </c>
      <c r="D26" s="20" t="s">
        <v>12</v>
      </c>
      <c r="E26" s="26">
        <v>18.5</v>
      </c>
      <c r="F26" s="4">
        <v>0</v>
      </c>
      <c r="G26" s="50">
        <f t="shared" si="0"/>
        <v>0</v>
      </c>
    </row>
    <row r="27" spans="1:7" ht="30" x14ac:dyDescent="0.2">
      <c r="A27" s="25">
        <v>18</v>
      </c>
      <c r="B27" s="18" t="s">
        <v>42</v>
      </c>
      <c r="C27" s="19" t="s">
        <v>43</v>
      </c>
      <c r="D27" s="20" t="s">
        <v>12</v>
      </c>
      <c r="E27" s="26">
        <v>18.5</v>
      </c>
      <c r="F27" s="4">
        <v>0</v>
      </c>
      <c r="G27" s="50">
        <f t="shared" si="0"/>
        <v>0</v>
      </c>
    </row>
    <row r="28" spans="1:7" ht="45" x14ac:dyDescent="0.2">
      <c r="A28" s="25">
        <v>19</v>
      </c>
      <c r="B28" s="18" t="s">
        <v>52</v>
      </c>
      <c r="C28" s="19" t="s">
        <v>53</v>
      </c>
      <c r="D28" s="20" t="s">
        <v>12</v>
      </c>
      <c r="E28" s="21">
        <v>690</v>
      </c>
      <c r="F28" s="4">
        <v>0</v>
      </c>
      <c r="G28" s="50">
        <f t="shared" si="0"/>
        <v>0</v>
      </c>
    </row>
    <row r="29" spans="1:7" ht="45" x14ac:dyDescent="0.2">
      <c r="A29" s="25">
        <v>20</v>
      </c>
      <c r="B29" s="18" t="s">
        <v>54</v>
      </c>
      <c r="C29" s="19" t="s">
        <v>55</v>
      </c>
      <c r="D29" s="20" t="s">
        <v>12</v>
      </c>
      <c r="E29" s="21">
        <v>690</v>
      </c>
      <c r="F29" s="4">
        <v>0</v>
      </c>
      <c r="G29" s="50">
        <f t="shared" si="0"/>
        <v>0</v>
      </c>
    </row>
    <row r="30" spans="1:7" ht="45" x14ac:dyDescent="0.2">
      <c r="A30" s="25">
        <v>21</v>
      </c>
      <c r="B30" s="18" t="s">
        <v>52</v>
      </c>
      <c r="C30" s="19" t="s">
        <v>53</v>
      </c>
      <c r="D30" s="20" t="s">
        <v>12</v>
      </c>
      <c r="E30" s="26">
        <v>18.5</v>
      </c>
      <c r="F30" s="4">
        <v>0</v>
      </c>
      <c r="G30" s="50">
        <f t="shared" si="0"/>
        <v>0</v>
      </c>
    </row>
    <row r="31" spans="1:7" ht="45" x14ac:dyDescent="0.2">
      <c r="A31" s="25">
        <v>22</v>
      </c>
      <c r="B31" s="18" t="s">
        <v>54</v>
      </c>
      <c r="C31" s="19" t="s">
        <v>55</v>
      </c>
      <c r="D31" s="20" t="s">
        <v>12</v>
      </c>
      <c r="E31" s="26">
        <v>18.5</v>
      </c>
      <c r="F31" s="4">
        <v>0</v>
      </c>
      <c r="G31" s="50">
        <f t="shared" si="0"/>
        <v>0</v>
      </c>
    </row>
    <row r="32" spans="1:7" ht="15" x14ac:dyDescent="0.2">
      <c r="A32" s="23"/>
      <c r="B32" s="23"/>
      <c r="C32" s="24" t="s">
        <v>18</v>
      </c>
      <c r="D32" s="23"/>
      <c r="E32" s="23"/>
      <c r="F32" s="23"/>
      <c r="G32" s="49">
        <f>SUM(G16:G31)</f>
        <v>0</v>
      </c>
    </row>
    <row r="33" spans="1:7" s="2" customFormat="1" ht="15" x14ac:dyDescent="0.2">
      <c r="A33" s="14"/>
      <c r="B33" s="14"/>
      <c r="C33" s="15" t="s">
        <v>74</v>
      </c>
      <c r="D33" s="14"/>
      <c r="E33" s="14"/>
      <c r="F33" s="14"/>
      <c r="G33" s="16"/>
    </row>
    <row r="34" spans="1:7" s="2" customFormat="1" ht="45" x14ac:dyDescent="0.2">
      <c r="A34" s="25">
        <v>23</v>
      </c>
      <c r="B34" s="27" t="s">
        <v>44</v>
      </c>
      <c r="C34" s="28" t="s">
        <v>56</v>
      </c>
      <c r="D34" s="29" t="s">
        <v>12</v>
      </c>
      <c r="E34" s="21">
        <v>237.1</v>
      </c>
      <c r="F34" s="3">
        <v>0</v>
      </c>
      <c r="G34" s="48">
        <f t="shared" ref="G34:G43" si="1">ROUND(E34*F34,2)</f>
        <v>0</v>
      </c>
    </row>
    <row r="35" spans="1:7" s="2" customFormat="1" ht="45" x14ac:dyDescent="0.2">
      <c r="A35" s="25">
        <v>24</v>
      </c>
      <c r="B35" s="27" t="s">
        <v>46</v>
      </c>
      <c r="C35" s="28" t="s">
        <v>57</v>
      </c>
      <c r="D35" s="29" t="s">
        <v>12</v>
      </c>
      <c r="E35" s="21">
        <v>122.1</v>
      </c>
      <c r="F35" s="3">
        <v>0</v>
      </c>
      <c r="G35" s="48">
        <f t="shared" si="1"/>
        <v>0</v>
      </c>
    </row>
    <row r="36" spans="1:7" s="2" customFormat="1" ht="30" x14ac:dyDescent="0.2">
      <c r="A36" s="25">
        <v>25</v>
      </c>
      <c r="B36" s="27" t="s">
        <v>58</v>
      </c>
      <c r="C36" s="28" t="s">
        <v>59</v>
      </c>
      <c r="D36" s="29" t="s">
        <v>12</v>
      </c>
      <c r="E36" s="21">
        <v>115</v>
      </c>
      <c r="F36" s="3">
        <v>0</v>
      </c>
      <c r="G36" s="48">
        <f t="shared" si="1"/>
        <v>0</v>
      </c>
    </row>
    <row r="37" spans="1:7" ht="45" x14ac:dyDescent="0.2">
      <c r="A37" s="25">
        <v>26</v>
      </c>
      <c r="B37" s="18" t="s">
        <v>22</v>
      </c>
      <c r="C37" s="19" t="s">
        <v>25</v>
      </c>
      <c r="D37" s="20" t="s">
        <v>12</v>
      </c>
      <c r="E37" s="26">
        <v>122.1</v>
      </c>
      <c r="F37" s="3">
        <v>0</v>
      </c>
      <c r="G37" s="48">
        <f t="shared" si="1"/>
        <v>0</v>
      </c>
    </row>
    <row r="38" spans="1:7" ht="30" x14ac:dyDescent="0.2">
      <c r="A38" s="25">
        <v>27</v>
      </c>
      <c r="B38" s="18" t="s">
        <v>58</v>
      </c>
      <c r="C38" s="19" t="s">
        <v>60</v>
      </c>
      <c r="D38" s="20" t="s">
        <v>12</v>
      </c>
      <c r="E38" s="26">
        <v>122.1</v>
      </c>
      <c r="F38" s="3">
        <v>0</v>
      </c>
      <c r="G38" s="48">
        <f t="shared" si="1"/>
        <v>0</v>
      </c>
    </row>
    <row r="39" spans="1:7" ht="30" x14ac:dyDescent="0.2">
      <c r="A39" s="25">
        <v>28</v>
      </c>
      <c r="B39" s="18" t="s">
        <v>26</v>
      </c>
      <c r="C39" s="19" t="s">
        <v>61</v>
      </c>
      <c r="D39" s="20" t="s">
        <v>27</v>
      </c>
      <c r="E39" s="26">
        <v>215</v>
      </c>
      <c r="F39" s="3">
        <v>0</v>
      </c>
      <c r="G39" s="48">
        <f t="shared" si="1"/>
        <v>0</v>
      </c>
    </row>
    <row r="40" spans="1:7" ht="45" x14ac:dyDescent="0.2">
      <c r="A40" s="25">
        <v>29</v>
      </c>
      <c r="B40" s="30" t="s">
        <v>62</v>
      </c>
      <c r="C40" s="31" t="s">
        <v>63</v>
      </c>
      <c r="D40" s="32" t="s">
        <v>27</v>
      </c>
      <c r="E40" s="21">
        <v>15</v>
      </c>
      <c r="F40" s="3">
        <v>0</v>
      </c>
      <c r="G40" s="48">
        <f t="shared" si="1"/>
        <v>0</v>
      </c>
    </row>
    <row r="41" spans="1:7" ht="30" x14ac:dyDescent="0.2">
      <c r="A41" s="25">
        <v>30</v>
      </c>
      <c r="B41" s="33" t="s">
        <v>64</v>
      </c>
      <c r="C41" s="34" t="s">
        <v>65</v>
      </c>
      <c r="D41" s="29" t="s">
        <v>33</v>
      </c>
      <c r="E41" s="21">
        <v>1</v>
      </c>
      <c r="F41" s="3">
        <v>0</v>
      </c>
      <c r="G41" s="48">
        <f t="shared" si="1"/>
        <v>0</v>
      </c>
    </row>
    <row r="42" spans="1:7" ht="30" x14ac:dyDescent="0.2">
      <c r="A42" s="25">
        <v>31</v>
      </c>
      <c r="B42" s="18" t="s">
        <v>66</v>
      </c>
      <c r="C42" s="19" t="s">
        <v>67</v>
      </c>
      <c r="D42" s="20" t="s">
        <v>27</v>
      </c>
      <c r="E42" s="26">
        <v>4.5999999999999996</v>
      </c>
      <c r="F42" s="3">
        <v>0</v>
      </c>
      <c r="G42" s="48">
        <f t="shared" si="1"/>
        <v>0</v>
      </c>
    </row>
    <row r="43" spans="1:7" ht="30" x14ac:dyDescent="0.2">
      <c r="A43" s="25">
        <v>32</v>
      </c>
      <c r="B43" s="18" t="s">
        <v>68</v>
      </c>
      <c r="C43" s="19" t="s">
        <v>69</v>
      </c>
      <c r="D43" s="20" t="s">
        <v>70</v>
      </c>
      <c r="E43" s="26">
        <v>5</v>
      </c>
      <c r="F43" s="3">
        <v>0</v>
      </c>
      <c r="G43" s="48">
        <f t="shared" si="1"/>
        <v>0</v>
      </c>
    </row>
    <row r="44" spans="1:7" ht="15" x14ac:dyDescent="0.2">
      <c r="A44" s="23"/>
      <c r="B44" s="23"/>
      <c r="C44" s="24" t="s">
        <v>74</v>
      </c>
      <c r="D44" s="23"/>
      <c r="E44" s="23"/>
      <c r="F44" s="23"/>
      <c r="G44" s="49">
        <f>SUM(G34:G43)</f>
        <v>0</v>
      </c>
    </row>
    <row r="45" spans="1:7" s="2" customFormat="1" ht="15" x14ac:dyDescent="0.2">
      <c r="A45" s="14"/>
      <c r="B45" s="14"/>
      <c r="C45" s="15" t="s">
        <v>75</v>
      </c>
      <c r="D45" s="14"/>
      <c r="E45" s="14"/>
      <c r="F45" s="14"/>
      <c r="G45" s="16"/>
    </row>
    <row r="46" spans="1:7" ht="45" x14ac:dyDescent="0.2">
      <c r="A46" s="25">
        <v>33</v>
      </c>
      <c r="B46" s="18" t="s">
        <v>6</v>
      </c>
      <c r="C46" s="19" t="s">
        <v>29</v>
      </c>
      <c r="D46" s="20" t="s">
        <v>8</v>
      </c>
      <c r="E46" s="21">
        <v>0.155</v>
      </c>
      <c r="F46" s="3">
        <v>0</v>
      </c>
      <c r="G46" s="48">
        <f>ROUND(E46*F46,2)</f>
        <v>0</v>
      </c>
    </row>
    <row r="47" spans="1:7" ht="30" x14ac:dyDescent="0.2">
      <c r="A47" s="25">
        <v>34</v>
      </c>
      <c r="B47" s="27" t="s">
        <v>31</v>
      </c>
      <c r="C47" s="35" t="s">
        <v>32</v>
      </c>
      <c r="D47" s="36" t="s">
        <v>28</v>
      </c>
      <c r="E47" s="37">
        <v>3</v>
      </c>
      <c r="F47" s="3">
        <v>0</v>
      </c>
      <c r="G47" s="48">
        <f>ROUND(E47*F47,2)</f>
        <v>0</v>
      </c>
    </row>
    <row r="48" spans="1:7" ht="30" x14ac:dyDescent="0.2">
      <c r="A48" s="25">
        <v>35</v>
      </c>
      <c r="B48" s="27" t="s">
        <v>71</v>
      </c>
      <c r="C48" s="35" t="s">
        <v>72</v>
      </c>
      <c r="D48" s="36" t="s">
        <v>70</v>
      </c>
      <c r="E48" s="37">
        <v>4</v>
      </c>
      <c r="F48" s="3">
        <v>0</v>
      </c>
      <c r="G48" s="48">
        <f>ROUND(E48*F48,2)</f>
        <v>0</v>
      </c>
    </row>
    <row r="49" spans="1:12" ht="60" x14ac:dyDescent="0.2">
      <c r="A49" s="25">
        <v>36</v>
      </c>
      <c r="B49" s="27" t="s">
        <v>30</v>
      </c>
      <c r="C49" s="35" t="s">
        <v>73</v>
      </c>
      <c r="D49" s="36" t="s">
        <v>70</v>
      </c>
      <c r="E49" s="37">
        <v>4</v>
      </c>
      <c r="F49" s="5">
        <v>0</v>
      </c>
      <c r="G49" s="51">
        <f>ROUND(E49*F49,2)</f>
        <v>0</v>
      </c>
    </row>
    <row r="50" spans="1:12" ht="15" x14ac:dyDescent="0.2">
      <c r="A50" s="38"/>
      <c r="B50" s="39"/>
      <c r="C50" s="40" t="s">
        <v>75</v>
      </c>
      <c r="D50" s="41"/>
      <c r="E50" s="41"/>
      <c r="F50" s="41"/>
      <c r="G50" s="45">
        <f>SUM(G46:G49)</f>
        <v>0</v>
      </c>
      <c r="J50" s="6"/>
    </row>
    <row r="51" spans="1:12" ht="15" x14ac:dyDescent="0.2">
      <c r="A51" s="42"/>
      <c r="B51" s="43"/>
      <c r="C51" s="44"/>
      <c r="D51" s="43"/>
      <c r="E51" s="43"/>
      <c r="F51" s="46" t="s">
        <v>80</v>
      </c>
      <c r="G51" s="47">
        <f>SUM(G50,G44,G32,G14,G7)</f>
        <v>0</v>
      </c>
      <c r="J51" s="6"/>
      <c r="L51" s="6"/>
    </row>
  </sheetData>
  <sheetProtection algorithmName="SHA-512" hashValue="A+K5XfcyUAzEVkg4d/BM/kqszAQRWHYAqbS6ZLLceqeGZliStIGIg90YTEDe2EhsTOAdnAm88TfYjYHnEJJ4ZA==" saltValue="LaleVkqlMLMCxsg/u1skyA==" spinCount="100000" sheet="1" formatCells="0" formatColumns="0" formatRows="0"/>
  <mergeCells count="2">
    <mergeCell ref="A1:G1"/>
    <mergeCell ref="A2:G2"/>
  </mergeCells>
  <printOptions horizontalCentered="1"/>
  <pageMargins left="0.59055118110236227" right="0.59055118110236227" top="0.59055118110236227" bottom="0.59055118110236227" header="0.19685039370078741" footer="0.19685039370078741"/>
  <pageSetup paperSize="9" scale="65" firstPageNumber="4294967295" fitToHeight="0" orientation="portrait" r:id="rId1"/>
  <headerFooter alignWithMargins="0">
    <oddHeader>&amp;R&amp;"Calibri,Kursywa"&amp;9Zał. Nr 2 do Formularza oferty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Kosztorys</vt:lpstr>
      <vt:lpstr>Kosztorys!Obszar_wydruku</vt:lpstr>
      <vt:lpstr>Kosztorys!Tytuły_wydruku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</dc:creator>
  <cp:lastModifiedBy>Mariusz</cp:lastModifiedBy>
  <cp:lastPrinted>2020-02-06T11:54:22Z</cp:lastPrinted>
  <dcterms:created xsi:type="dcterms:W3CDTF">2019-12-12T14:07:42Z</dcterms:created>
  <dcterms:modified xsi:type="dcterms:W3CDTF">2020-02-07T11:21:54Z</dcterms:modified>
</cp:coreProperties>
</file>